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18.07.18-realocare iunie" sheetId="1" r:id="rId1"/>
  </sheets>
  <definedNames>
    <definedName name="_xlnm._FilterDatabase" localSheetId="0" hidden="1">'18.07.18-realocare iunie'!$A$3:$D$8</definedName>
    <definedName name="_xlnm.Print_Area" localSheetId="0">'18.07.18-realocare iunie'!$A$3:$U$10</definedName>
    <definedName name="_xlnm.Print_Titles" localSheetId="0">'18.07.18-realocare iunie'!$A:$D</definedName>
  </definedNames>
  <calcPr calcId="125725"/>
</workbook>
</file>

<file path=xl/calcChain.xml><?xml version="1.0" encoding="utf-8"?>
<calcChain xmlns="http://schemas.openxmlformats.org/spreadsheetml/2006/main">
  <c r="S10" i="1"/>
  <c r="Q10"/>
  <c r="O10"/>
  <c r="N10"/>
  <c r="K10"/>
  <c r="J10"/>
  <c r="G10"/>
  <c r="F10"/>
  <c r="E10"/>
  <c r="S9"/>
  <c r="R9"/>
  <c r="T9" s="1"/>
  <c r="P9"/>
  <c r="K9"/>
  <c r="I9"/>
  <c r="U9" s="1"/>
  <c r="H9"/>
  <c r="S8"/>
  <c r="T8" s="1"/>
  <c r="T10" s="1"/>
  <c r="M8"/>
  <c r="P8" s="1"/>
  <c r="P10" s="1"/>
  <c r="L8"/>
  <c r="I8"/>
  <c r="H8"/>
  <c r="R10" l="1"/>
  <c r="I10"/>
  <c r="L9"/>
  <c r="L10" s="1"/>
  <c r="H10"/>
  <c r="M10"/>
  <c r="U8"/>
  <c r="U10" s="1"/>
</calcChain>
</file>

<file path=xl/sharedStrings.xml><?xml version="1.0" encoding="utf-8"?>
<sst xmlns="http://schemas.openxmlformats.org/spreadsheetml/2006/main" count="29" uniqueCount="28">
  <si>
    <t>SUBPROGRAMUL DE MONITORIZARE ACTIVA A TERAPIILOR SPECIFICE ONCOLOGICE</t>
  </si>
  <si>
    <t>18.07.2018-realocare neconsumat iunie 2018 la iulie 2018</t>
  </si>
  <si>
    <t>NR. CRT</t>
  </si>
  <si>
    <t xml:space="preserve">NR. CONTR </t>
  </si>
  <si>
    <t>TIP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</si>
  <si>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</si>
  <si>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</si>
  <si>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</si>
  <si>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</si>
  <si>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</si>
  <si>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</si>
  <si>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</si>
  <si>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</si>
  <si>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</si>
  <si>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</si>
  <si>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</si>
  <si>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</si>
  <si>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</si>
  <si>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</si>
  <si>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</si>
  <si>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</si>
  <si>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</si>
  <si>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PP1</t>
  </si>
  <si>
    <t>PET</t>
  </si>
  <si>
    <t>SC AFFIDEA ROMÂNIA SRL</t>
  </si>
  <si>
    <t>PP2</t>
  </si>
  <si>
    <t>SC MNT HEALTHCARE EUROPE SRL</t>
  </si>
  <si>
    <t>TOTAL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</si>
</sst>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Fill="1"/>
    <xf numFmtId="0" fontId="2" fillId="0" borderId="0" xfId="2" applyFill="1"/>
    <xf numFmtId="0" fontId="2" fillId="0" borderId="0" xfId="2" applyFont="1" applyFill="1"/>
    <xf numFmtId="14" fontId="2" fillId="0" borderId="0" xfId="3" applyNumberFormat="1" applyFont="1" applyFill="1" applyBorder="1" applyAlignment="1">
      <alignment horizontal="left"/>
    </xf>
    <xf numFmtId="14" fontId="2" fillId="0" borderId="0" xfId="2" applyNumberFormat="1" applyFont="1" applyFill="1"/>
    <xf numFmtId="0" fontId="4" fillId="0" borderId="0" xfId="4" applyFont="1"/>
    <xf numFmtId="49" fontId="3" fillId="0" borderId="0" xfId="5" applyNumberFormat="1" applyFont="1" applyFill="1"/>
    <xf numFmtId="0" fontId="5" fillId="0" borderId="1" xfId="2" applyFont="1" applyFill="1" applyBorder="1" applyAlignment="1">
      <alignment wrapText="1"/>
    </xf>
    <xf numFmtId="0" fontId="6" fillId="0" borderId="1" xfId="4" applyFont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17" fontId="5" fillId="0" borderId="1" xfId="2" applyNumberFormat="1" applyFont="1" applyFill="1" applyBorder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164" fontId="7" fillId="0" borderId="1" xfId="6" applyNumberFormat="1" applyFont="1" applyFill="1" applyBorder="1" applyAlignment="1"/>
    <xf numFmtId="165" fontId="7" fillId="0" borderId="1" xfId="6" applyNumberFormat="1" applyFont="1" applyFill="1" applyBorder="1" applyAlignment="1">
      <alignment horizontal="center" wrapText="1"/>
    </xf>
    <xf numFmtId="166" fontId="7" fillId="0" borderId="1" xfId="2" applyNumberFormat="1" applyFont="1" applyFill="1" applyBorder="1" applyAlignment="1">
      <alignment horizontal="center" wrapText="1"/>
    </xf>
    <xf numFmtId="43" fontId="7" fillId="0" borderId="1" xfId="1" applyFont="1" applyFill="1" applyBorder="1"/>
    <xf numFmtId="43" fontId="2" fillId="0" borderId="0" xfId="2" applyNumberFormat="1" applyFill="1"/>
    <xf numFmtId="0" fontId="7" fillId="0" borderId="1" xfId="2" applyFont="1" applyFill="1" applyBorder="1" applyAlignment="1"/>
    <xf numFmtId="0" fontId="7" fillId="0" borderId="1" xfId="2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 wrapText="1"/>
    </xf>
    <xf numFmtId="43" fontId="7" fillId="0" borderId="1" xfId="1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5" fillId="0" borderId="1" xfId="2" applyFont="1" applyFill="1" applyBorder="1"/>
    <xf numFmtId="43" fontId="3" fillId="0" borderId="1" xfId="7" applyFont="1" applyFill="1" applyBorder="1"/>
    <xf numFmtId="0" fontId="5" fillId="0" borderId="0" xfId="2" applyFont="1" applyFill="1"/>
  </cellXfs>
  <cellStyles count="97">
    <cellStyle name="Comma" xfId="1" builtinId="3"/>
    <cellStyle name="Comma 10" xfId="7"/>
    <cellStyle name="Comma 10 2" xfId="8"/>
    <cellStyle name="Comma 11" xfId="9"/>
    <cellStyle name="Comma 12" xfId="10"/>
    <cellStyle name="Comma 12 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19"/>
    <cellStyle name="Comma 2 2" xfId="20"/>
    <cellStyle name="Comma 2 3" xfId="6"/>
    <cellStyle name="Comma 2 4" xfId="21"/>
    <cellStyle name="Comma 2 6" xfId="22"/>
    <cellStyle name="Comma 20" xfId="23"/>
    <cellStyle name="Comma 20 2" xfId="24"/>
    <cellStyle name="Comma 21" xfId="25"/>
    <cellStyle name="Comma 22" xfId="26"/>
    <cellStyle name="Comma 23" xfId="27"/>
    <cellStyle name="Comma 24" xfId="28"/>
    <cellStyle name="Comma 25" xfId="29"/>
    <cellStyle name="Comma 26" xfId="30"/>
    <cellStyle name="Comma 27" xfId="31"/>
    <cellStyle name="Comma 3" xfId="32"/>
    <cellStyle name="Comma 4" xfId="33"/>
    <cellStyle name="Comma 5" xfId="34"/>
    <cellStyle name="Comma 6" xfId="35"/>
    <cellStyle name="Comma 7" xfId="36"/>
    <cellStyle name="Comma 8" xfId="37"/>
    <cellStyle name="Comma 8 2" xfId="38"/>
    <cellStyle name="Comma 9" xfId="39"/>
    <cellStyle name="Normal" xfId="0" builtinId="0"/>
    <cellStyle name="Normal 10" xfId="40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55"/>
    <cellStyle name="Normal 2 2 2" xfId="56"/>
    <cellStyle name="Normal 2 2 3" xfId="2"/>
    <cellStyle name="Normal 2 2 4" xfId="57"/>
    <cellStyle name="Normal 2 3" xfId="58"/>
    <cellStyle name="Normal 20" xfId="59"/>
    <cellStyle name="Normal 21" xfId="60"/>
    <cellStyle name="Normal 22" xfId="61"/>
    <cellStyle name="Normal 23" xfId="62"/>
    <cellStyle name="Normal 3" xfId="63"/>
    <cellStyle name="Normal 3 2" xfId="64"/>
    <cellStyle name="Normal 4" xfId="65"/>
    <cellStyle name="Normal 4 2" xfId="5"/>
    <cellStyle name="Normal 5" xfId="4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" xfId="3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V11"/>
  <sheetViews>
    <sheetView tabSelected="1" zoomScaleNormal="100" workbookViewId="0">
      <pane ySplit="7" topLeftCell="A8" activePane="bottomLeft" state="frozen"/>
      <selection activeCell="BY167" sqref="BY167:BY169"/>
      <selection pane="bottomLeft" activeCell="I11" sqref="A11:XFD17"/>
    </sheetView>
  </sheetViews>
  <sheetFormatPr defaultRowHeight="12.75"/>
  <cols>
    <col min="1" max="1" width="9.140625" style="2"/>
    <col min="2" max="2" width="9.28515625" style="2" customWidth="1"/>
    <col min="3" max="3" width="7" style="2" customWidth="1"/>
    <col min="4" max="4" width="31" style="2" customWidth="1"/>
    <col min="5" max="8" width="16.140625" style="2" customWidth="1"/>
    <col min="9" max="10" width="14.28515625" style="2" customWidth="1"/>
    <col min="11" max="11" width="17.140625" style="2" customWidth="1"/>
    <col min="12" max="12" width="16.140625" style="2" customWidth="1"/>
    <col min="13" max="15" width="16.140625" style="2" bestFit="1" customWidth="1"/>
    <col min="16" max="16" width="16.140625" style="2" customWidth="1"/>
    <col min="17" max="19" width="14.28515625" style="2" bestFit="1" customWidth="1"/>
    <col min="20" max="20" width="16.140625" style="2" bestFit="1" customWidth="1"/>
    <col min="21" max="21" width="17.5703125" style="2" bestFit="1" customWidth="1"/>
    <col min="22" max="22" width="11.28515625" style="2" bestFit="1" customWidth="1"/>
    <col min="23" max="16384" width="9.140625" style="2"/>
  </cols>
  <sheetData>
    <row r="3" spans="1:22" ht="15.75">
      <c r="A3" s="1" t="s">
        <v>0</v>
      </c>
    </row>
    <row r="4" spans="1:22">
      <c r="A4" s="3"/>
      <c r="B4" s="4"/>
      <c r="C4" s="5"/>
    </row>
    <row r="5" spans="1:22" ht="15.75">
      <c r="A5" s="3"/>
      <c r="B5" s="6" t="s">
        <v>1</v>
      </c>
      <c r="D5" s="7"/>
    </row>
    <row r="6" spans="1:22" ht="15.75">
      <c r="A6" s="3"/>
      <c r="B6" s="3"/>
      <c r="C6" s="3"/>
      <c r="D6" s="7"/>
    </row>
    <row r="7" spans="1:22" s="12" customFormat="1" ht="60.75" customHeight="1">
      <c r="A7" s="8" t="s">
        <v>2</v>
      </c>
      <c r="B7" s="8" t="s">
        <v>3</v>
      </c>
      <c r="C7" s="8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1">
        <v>43313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</row>
    <row r="8" spans="1:22" ht="30">
      <c r="A8" s="13">
        <v>1</v>
      </c>
      <c r="B8" s="14" t="s">
        <v>22</v>
      </c>
      <c r="C8" s="15" t="s">
        <v>23</v>
      </c>
      <c r="D8" s="14" t="s">
        <v>24</v>
      </c>
      <c r="E8" s="16">
        <v>592000</v>
      </c>
      <c r="F8" s="16">
        <v>628000</v>
      </c>
      <c r="G8" s="16">
        <v>684000</v>
      </c>
      <c r="H8" s="16">
        <f>SUM(E8:G8)</f>
        <v>1904000</v>
      </c>
      <c r="I8" s="16">
        <f>648000-60000</f>
        <v>588000</v>
      </c>
      <c r="J8" s="16">
        <v>620000</v>
      </c>
      <c r="K8" s="16">
        <v>640000</v>
      </c>
      <c r="L8" s="16">
        <f>SUM(I8:K8)</f>
        <v>1848000</v>
      </c>
      <c r="M8" s="16">
        <f>696000+60000</f>
        <v>756000</v>
      </c>
      <c r="N8" s="16">
        <v>696000</v>
      </c>
      <c r="O8" s="16">
        <v>696000</v>
      </c>
      <c r="P8" s="16">
        <f>SUM(M8:O8)</f>
        <v>2148000</v>
      </c>
      <c r="Q8" s="16">
        <v>580000</v>
      </c>
      <c r="R8" s="16">
        <v>580000</v>
      </c>
      <c r="S8" s="16">
        <f>300000-244000</f>
        <v>56000</v>
      </c>
      <c r="T8" s="16">
        <f>SUM(Q8:S8)</f>
        <v>1216000</v>
      </c>
      <c r="U8" s="16">
        <f>E8+F8+G8+I8+J8+K8+M8+N8+O8+Q8+R8+S8</f>
        <v>7116000</v>
      </c>
      <c r="V8" s="17"/>
    </row>
    <row r="9" spans="1:22" s="22" customFormat="1" ht="30">
      <c r="A9" s="18">
        <v>2</v>
      </c>
      <c r="B9" s="19" t="s">
        <v>25</v>
      </c>
      <c r="C9" s="19" t="s">
        <v>23</v>
      </c>
      <c r="D9" s="20" t="s">
        <v>26</v>
      </c>
      <c r="E9" s="21">
        <v>324000</v>
      </c>
      <c r="F9" s="21">
        <v>208000</v>
      </c>
      <c r="G9" s="21">
        <v>484000</v>
      </c>
      <c r="H9" s="16">
        <f>SUM(E9:G9)</f>
        <v>1016000</v>
      </c>
      <c r="I9" s="21">
        <f>280000-24000</f>
        <v>256000</v>
      </c>
      <c r="J9" s="21">
        <v>248000</v>
      </c>
      <c r="K9" s="21">
        <f>224000+240000</f>
        <v>464000</v>
      </c>
      <c r="L9" s="16">
        <f>SUM(I9:K9)</f>
        <v>968000</v>
      </c>
      <c r="M9" s="21">
        <v>304000</v>
      </c>
      <c r="N9" s="21">
        <v>304000</v>
      </c>
      <c r="O9" s="21">
        <v>304000</v>
      </c>
      <c r="P9" s="16">
        <f>SUM(M9:O9)</f>
        <v>912000</v>
      </c>
      <c r="Q9" s="21">
        <v>256000</v>
      </c>
      <c r="R9" s="21">
        <f>256000-140000</f>
        <v>116000</v>
      </c>
      <c r="S9" s="21">
        <f>116000-100000</f>
        <v>16000</v>
      </c>
      <c r="T9" s="16">
        <f>SUM(Q9:S9)</f>
        <v>388000</v>
      </c>
      <c r="U9" s="16">
        <f>E9+F9+G9+I9+J9+K9+M9+N9+O9+Q9+R9+S9</f>
        <v>3284000</v>
      </c>
      <c r="V9" s="17"/>
    </row>
    <row r="10" spans="1:22" s="25" customFormat="1" ht="15.75">
      <c r="A10" s="23"/>
      <c r="B10" s="23"/>
      <c r="C10" s="23"/>
      <c r="D10" s="23" t="s">
        <v>27</v>
      </c>
      <c r="E10" s="24">
        <f t="shared" ref="E10:U10" si="0">SUM(E8:E9)</f>
        <v>916000</v>
      </c>
      <c r="F10" s="24">
        <f t="shared" si="0"/>
        <v>836000</v>
      </c>
      <c r="G10" s="24">
        <f t="shared" si="0"/>
        <v>1168000</v>
      </c>
      <c r="H10" s="24">
        <f t="shared" si="0"/>
        <v>2920000</v>
      </c>
      <c r="I10" s="24">
        <f t="shared" si="0"/>
        <v>844000</v>
      </c>
      <c r="J10" s="24">
        <f t="shared" si="0"/>
        <v>868000</v>
      </c>
      <c r="K10" s="24">
        <f t="shared" si="0"/>
        <v>1104000</v>
      </c>
      <c r="L10" s="24">
        <f t="shared" si="0"/>
        <v>2816000</v>
      </c>
      <c r="M10" s="24">
        <f t="shared" si="0"/>
        <v>1060000</v>
      </c>
      <c r="N10" s="24">
        <f t="shared" si="0"/>
        <v>1000000</v>
      </c>
      <c r="O10" s="24">
        <f t="shared" si="0"/>
        <v>1000000</v>
      </c>
      <c r="P10" s="24">
        <f t="shared" si="0"/>
        <v>3060000</v>
      </c>
      <c r="Q10" s="24">
        <f t="shared" si="0"/>
        <v>836000</v>
      </c>
      <c r="R10" s="24">
        <f t="shared" si="0"/>
        <v>696000</v>
      </c>
      <c r="S10" s="24">
        <f t="shared" si="0"/>
        <v>72000</v>
      </c>
      <c r="T10" s="24">
        <f t="shared" si="0"/>
        <v>1604000</v>
      </c>
      <c r="U10" s="24">
        <f t="shared" si="0"/>
        <v>10400000</v>
      </c>
    </row>
    <row r="11" spans="1:22">
      <c r="N11" s="17"/>
    </row>
  </sheetData>
  <autoFilter ref="A3:D8"/>
  <printOptions horizontalCentered="1"/>
  <pageMargins left="0" right="0" top="0.69685039400000004" bottom="0.59055118110236204" header="0.118110236220472" footer="0.118110236220472"/>
  <pageSetup paperSize="9" scale="65" fitToWidth="2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18.07.18-realocare iunie</vt:lpstr>
      <vt:lpstr>'18.07.18-realocare iunie'!Print_Area</vt:lpstr>
      <vt:lpstr>'18.07.18-realocare iunie'!Print_Titles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2018-07-18T16:46:27Z</dcterms:created>
  <dcterms:modified xsi:type="dcterms:W3CDTF">2018-07-18T16:47:05Z</dcterms:modified>
</cp:coreProperties>
</file>